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F15 Inuits" sheetId="1" r:id="rId1"/>
  </sheets>
  <definedNames>
    <definedName name="_xlnm.Print_Area" localSheetId="0">'F15 Inuits'!$S$1:$AI$41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E15" authorId="0">
      <text>
        <r>
          <rPr>
            <sz val="8"/>
            <rFont val="Tahoma"/>
            <family val="0"/>
          </rPr>
          <t>Assurance-chômage seulement. Kuujjuarapik exclue.</t>
        </r>
      </text>
    </comment>
    <comment ref="E16" authorId="0">
      <text>
        <r>
          <rPr>
            <sz val="8"/>
            <rFont val="Tahoma"/>
            <family val="0"/>
          </rPr>
          <t>Jean-Pierre Garneau:
Les paiements d'assurance-chômage (EIC-DRHC) ne sont pas disponibles en 1994.</t>
        </r>
      </text>
    </comment>
    <comment ref="L18" authorId="0">
      <text>
        <r>
          <rPr>
            <sz val="8"/>
            <rFont val="Tahoma"/>
            <family val="0"/>
          </rPr>
          <t>1700000 = Allocations familiales.</t>
        </r>
      </text>
    </comment>
  </commentList>
</comments>
</file>

<file path=xl/sharedStrings.xml><?xml version="1.0" encoding="utf-8"?>
<sst xmlns="http://schemas.openxmlformats.org/spreadsheetml/2006/main" count="68" uniqueCount="40">
  <si>
    <t>Nunavik, certain federal expenditures by agency, 1975-76 to 1999-2000</t>
  </si>
  <si>
    <t>($)</t>
  </si>
  <si>
    <t>(thousands of $)</t>
  </si>
  <si>
    <t>Year</t>
  </si>
  <si>
    <t>Total</t>
  </si>
  <si>
    <t>INAC</t>
  </si>
  <si>
    <t>EIC/
DRHC</t>
  </si>
  <si>
    <t>EIRC/
BFDR/
DEC</t>
  </si>
  <si>
    <t>EMRC/
RNC</t>
  </si>
  <si>
    <t>ENVC/
ACÉE</t>
  </si>
  <si>
    <t>IC/
ISTC</t>
  </si>
  <si>
    <t>JC</t>
  </si>
  <si>
    <t>POC</t>
  </si>
  <si>
    <t>SBSC/
SC</t>
  </si>
  <si>
    <t>CHMC</t>
  </si>
  <si>
    <t>SÉC/
PC</t>
  </si>
  <si>
    <t>SGC</t>
  </si>
  <si>
    <t>TC</t>
  </si>
  <si>
    <t>Other</t>
  </si>
  <si>
    <t>sources:</t>
  </si>
  <si>
    <t>•</t>
  </si>
  <si>
    <t>INAC 1982a, 1986a, 1987a, 1988a, 1989a, 1990a, 1991a, 1992a, 1993a, 1994b, 1995b, 1996b, 1997b, 1998b, 2000a, 2002.</t>
  </si>
  <si>
    <t>EIC 1994.</t>
  </si>
  <si>
    <t>Statistics Canada 1994.</t>
  </si>
  <si>
    <t>notes:</t>
  </si>
  <si>
    <t>Does not include all federal expenditures in an Inuit setting. Certain expenditures indiscriminately assigned to the Crees and Inuit, or to the Naskapis and Inuit, are not considered.</t>
  </si>
  <si>
    <t>Does not include all federal expenditures in an Inuit setting.</t>
  </si>
  <si>
    <t>Certain expenditures indiscriminately assigned to the Crees and Inuit, or to the Naskapis and Inuit, are not considered.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</si>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</sst>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&quot; $&quot;;\-#,##0&quot; $&quot;"/>
    <numFmt numFmtId="175" formatCode="#,##0&quot; $&quot;;[Red]\-#,##0&quot; $&quot;"/>
    <numFmt numFmtId="176" formatCode="#,##0.00&quot; $&quot;;\-#,##0.00&quot; $&quot;"/>
    <numFmt numFmtId="177" formatCode="#,##0.00&quot; $&quot;;[Red]\-#,##0.00&quot; $&quot;"/>
    <numFmt numFmtId="178" formatCode="_-* #,##0\ &quot;$&quot;_-;_-* #,##0\ &quot;$&quot;\-;_-* &quot;-&quot;??\ &quot;$&quot;_-;_-@_-"/>
    <numFmt numFmtId="179" formatCode="#,##0.0"/>
    <numFmt numFmtId="180" formatCode="#,##0;[Red]\(#,##0\)"/>
    <numFmt numFmtId="181" formatCode="#,##0;[Red]\(#,##0\);* &quot;–&quot;"/>
  </numFmts>
  <fonts count="46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Univers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2" fontId="4" fillId="0" borderId="0">
      <alignment/>
      <protection/>
    </xf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" fontId="5" fillId="0" borderId="0" applyFont="0" applyFill="0" applyBorder="0" applyAlignment="0" applyProtection="0"/>
    <xf numFmtId="181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5" fillId="30" borderId="0" applyNumberFormat="0" applyBorder="0" applyAlignment="0" applyProtection="0"/>
    <xf numFmtId="10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3" fontId="24" fillId="0" borderId="0" xfId="47" applyNumberFormat="1" applyFont="1" applyBorder="1" applyAlignment="1">
      <alignment horizontal="right"/>
    </xf>
    <xf numFmtId="181" fontId="24" fillId="0" borderId="0" xfId="47" applyFont="1" applyBorder="1" applyAlignment="1">
      <alignment horizontal="right"/>
    </xf>
    <xf numFmtId="181" fontId="24" fillId="0" borderId="0" xfId="47" applyFont="1" applyAlignment="1">
      <alignment horizontal="right"/>
    </xf>
    <xf numFmtId="181" fontId="24" fillId="0" borderId="0" xfId="47" applyFont="1" applyBorder="1" applyAlignment="1">
      <alignment horizontal="right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181" fontId="24" fillId="0" borderId="10" xfId="47" applyFont="1" applyBorder="1" applyAlignment="1">
      <alignment horizontal="right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pane xSplit="1" topLeftCell="B1" activePane="topRight" state="frozen"/>
      <selection pane="topLeft" activeCell="G10" sqref="G10"/>
      <selection pane="topRight" activeCell="A1" sqref="A1"/>
    </sheetView>
  </sheetViews>
  <sheetFormatPr defaultColWidth="12.00390625" defaultRowHeight="12"/>
  <cols>
    <col min="1" max="1" width="19.125" style="8" customWidth="1"/>
    <col min="2" max="2" width="1.875" style="9" customWidth="1"/>
    <col min="3" max="4" width="10.375" style="6" customWidth="1"/>
    <col min="5" max="6" width="9.375" style="6" customWidth="1"/>
    <col min="7" max="7" width="7.75390625" style="6" customWidth="1"/>
    <col min="8" max="8" width="7.875" style="6" customWidth="1"/>
    <col min="9" max="9" width="9.375" style="6" customWidth="1"/>
    <col min="10" max="10" width="6.75390625" style="6" customWidth="1"/>
    <col min="11" max="11" width="9.00390625" style="6" customWidth="1"/>
    <col min="12" max="12" width="10.875" style="6" customWidth="1"/>
    <col min="13" max="13" width="10.375" style="6" customWidth="1"/>
    <col min="14" max="14" width="9.375" style="6" customWidth="1"/>
    <col min="15" max="15" width="9.125" style="6" customWidth="1"/>
    <col min="16" max="16" width="10.125" style="6" customWidth="1"/>
    <col min="17" max="17" width="11.875" style="3" customWidth="1"/>
    <col min="18" max="18" width="6.375" style="6" hidden="1" customWidth="1"/>
    <col min="19" max="19" width="9.875" style="6" customWidth="1"/>
    <col min="20" max="20" width="1.875" style="6" customWidth="1"/>
    <col min="21" max="35" width="8.375" style="6" customWidth="1"/>
    <col min="36" max="16384" width="12.00390625" style="6" customWidth="1"/>
  </cols>
  <sheetData>
    <row r="1" spans="1:19" ht="12.75">
      <c r="A1" s="5" t="s">
        <v>0</v>
      </c>
      <c r="B1" s="6"/>
      <c r="S1" s="5" t="str">
        <f>A1</f>
        <v>Nunavik, certain federal expenditures by agency, 1975-76 to 1999-2000</v>
      </c>
    </row>
    <row r="2" spans="1:19" ht="12.75">
      <c r="A2" s="7" t="s">
        <v>1</v>
      </c>
      <c r="B2" s="6"/>
      <c r="S2" s="7" t="s">
        <v>2</v>
      </c>
    </row>
    <row r="3" spans="19:20" ht="12.75">
      <c r="S3" s="8"/>
      <c r="T3" s="9"/>
    </row>
    <row r="4" spans="1:35" ht="12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S4" s="10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</row>
    <row r="5" spans="1:35" s="16" customFormat="1" ht="38.25" customHeight="1">
      <c r="A5" s="14" t="s">
        <v>3</v>
      </c>
      <c r="B5" s="15"/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S5" s="14" t="s">
        <v>3</v>
      </c>
      <c r="T5" s="15"/>
      <c r="U5" s="15" t="s">
        <v>4</v>
      </c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5" t="s">
        <v>10</v>
      </c>
      <c r="AB5" s="15" t="s">
        <v>11</v>
      </c>
      <c r="AC5" s="15" t="s">
        <v>12</v>
      </c>
      <c r="AD5" s="15" t="s">
        <v>13</v>
      </c>
      <c r="AE5" s="15" t="s">
        <v>14</v>
      </c>
      <c r="AF5" s="15" t="s">
        <v>15</v>
      </c>
      <c r="AG5" s="15" t="s">
        <v>16</v>
      </c>
      <c r="AH5" s="15" t="s">
        <v>17</v>
      </c>
      <c r="AI5" s="15" t="s">
        <v>18</v>
      </c>
    </row>
    <row r="6" spans="1:35" s="19" customFormat="1" ht="18" customHeight="1" hidden="1">
      <c r="A6" s="17">
        <v>2004</v>
      </c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7">
        <v>2004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6" customFormat="1" ht="12" customHeight="1" hidden="1">
      <c r="A7" s="20">
        <v>2003</v>
      </c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20">
        <v>2003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s="16" customFormat="1" ht="12" customHeight="1" hidden="1">
      <c r="A8" s="20">
        <v>2002</v>
      </c>
      <c r="B8" s="2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20">
        <v>2002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s="16" customFormat="1" ht="12" customHeight="1" hidden="1">
      <c r="A9" s="20">
        <v>2001</v>
      </c>
      <c r="B9" s="2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20">
        <v>2001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s="19" customFormat="1" ht="18" customHeight="1" hidden="1">
      <c r="A10" s="17">
        <v>2000</v>
      </c>
      <c r="B10" s="1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17">
        <v>2000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9" customFormat="1" ht="18" customHeight="1">
      <c r="A11" s="17">
        <v>1999</v>
      </c>
      <c r="B11" s="18"/>
      <c r="C11" s="1">
        <f aca="true" t="shared" si="0" ref="C11:C16">SUM(D11:Q11)</f>
        <v>74613700</v>
      </c>
      <c r="D11" s="2">
        <v>26162428</v>
      </c>
      <c r="E11" s="2">
        <v>7872673</v>
      </c>
      <c r="F11" s="2">
        <v>207700</v>
      </c>
      <c r="G11" s="2"/>
      <c r="H11" s="2">
        <v>70000</v>
      </c>
      <c r="I11" s="2"/>
      <c r="J11" s="2">
        <v>86341</v>
      </c>
      <c r="K11" s="2">
        <v>414000</v>
      </c>
      <c r="L11" s="2">
        <v>3067896</v>
      </c>
      <c r="M11" s="2">
        <v>28249300</v>
      </c>
      <c r="N11" s="2">
        <v>1108962</v>
      </c>
      <c r="O11" s="2">
        <v>3415600</v>
      </c>
      <c r="P11" s="2">
        <v>3958800</v>
      </c>
      <c r="Q11" s="2"/>
      <c r="S11" s="17">
        <v>1999</v>
      </c>
      <c r="T11" s="18"/>
      <c r="U11" s="4">
        <f aca="true" t="shared" si="1" ref="U11:AI16">C11/1000</f>
        <v>74613.7</v>
      </c>
      <c r="V11" s="4">
        <f t="shared" si="1"/>
        <v>26162.428</v>
      </c>
      <c r="W11" s="4">
        <f t="shared" si="1"/>
        <v>7872.673</v>
      </c>
      <c r="X11" s="4">
        <f t="shared" si="1"/>
        <v>207.7</v>
      </c>
      <c r="Y11" s="4">
        <f t="shared" si="1"/>
        <v>0</v>
      </c>
      <c r="Z11" s="4">
        <f t="shared" si="1"/>
        <v>70</v>
      </c>
      <c r="AA11" s="4">
        <f t="shared" si="1"/>
        <v>0</v>
      </c>
      <c r="AB11" s="4">
        <f t="shared" si="1"/>
        <v>86.341</v>
      </c>
      <c r="AC11" s="4">
        <f t="shared" si="1"/>
        <v>414</v>
      </c>
      <c r="AD11" s="4">
        <f t="shared" si="1"/>
        <v>3067.896</v>
      </c>
      <c r="AE11" s="4">
        <f t="shared" si="1"/>
        <v>28249.3</v>
      </c>
      <c r="AF11" s="4">
        <f t="shared" si="1"/>
        <v>1108.962</v>
      </c>
      <c r="AG11" s="4">
        <f t="shared" si="1"/>
        <v>3415.6</v>
      </c>
      <c r="AH11" s="4">
        <f t="shared" si="1"/>
        <v>3958.8</v>
      </c>
      <c r="AI11" s="4">
        <f t="shared" si="1"/>
        <v>0</v>
      </c>
    </row>
    <row r="12" spans="1:35" s="19" customFormat="1" ht="12" customHeight="1">
      <c r="A12" s="17">
        <v>1998</v>
      </c>
      <c r="B12" s="18"/>
      <c r="C12" s="2">
        <f t="shared" si="0"/>
        <v>64266629</v>
      </c>
      <c r="D12" s="2">
        <v>19277288</v>
      </c>
      <c r="E12" s="2">
        <v>6959493</v>
      </c>
      <c r="F12" s="2">
        <v>30000</v>
      </c>
      <c r="G12" s="2"/>
      <c r="H12" s="2"/>
      <c r="I12" s="2">
        <v>229201</v>
      </c>
      <c r="J12" s="2">
        <v>84069</v>
      </c>
      <c r="K12" s="2">
        <v>380000</v>
      </c>
      <c r="L12" s="2">
        <v>2779986</v>
      </c>
      <c r="M12" s="2">
        <v>27909200</v>
      </c>
      <c r="N12" s="2">
        <v>1108962</v>
      </c>
      <c r="O12" s="2">
        <v>3405130</v>
      </c>
      <c r="P12" s="2">
        <v>2103300</v>
      </c>
      <c r="Q12" s="2"/>
      <c r="S12" s="17">
        <v>1998</v>
      </c>
      <c r="T12" s="18"/>
      <c r="U12" s="4">
        <f t="shared" si="1"/>
        <v>64266.629</v>
      </c>
      <c r="V12" s="4">
        <f t="shared" si="1"/>
        <v>19277.288</v>
      </c>
      <c r="W12" s="4">
        <f t="shared" si="1"/>
        <v>6959.493</v>
      </c>
      <c r="X12" s="4">
        <f t="shared" si="1"/>
        <v>30</v>
      </c>
      <c r="Y12" s="4">
        <f t="shared" si="1"/>
        <v>0</v>
      </c>
      <c r="Z12" s="4">
        <f t="shared" si="1"/>
        <v>0</v>
      </c>
      <c r="AA12" s="4">
        <f t="shared" si="1"/>
        <v>229.201</v>
      </c>
      <c r="AB12" s="4">
        <f t="shared" si="1"/>
        <v>84.069</v>
      </c>
      <c r="AC12" s="4">
        <f t="shared" si="1"/>
        <v>380</v>
      </c>
      <c r="AD12" s="4">
        <f t="shared" si="1"/>
        <v>2779.986</v>
      </c>
      <c r="AE12" s="4">
        <f t="shared" si="1"/>
        <v>27909.2</v>
      </c>
      <c r="AF12" s="4">
        <f t="shared" si="1"/>
        <v>1108.962</v>
      </c>
      <c r="AG12" s="4">
        <f t="shared" si="1"/>
        <v>3405.13</v>
      </c>
      <c r="AH12" s="4">
        <f t="shared" si="1"/>
        <v>2103.3</v>
      </c>
      <c r="AI12" s="4">
        <f t="shared" si="1"/>
        <v>0</v>
      </c>
    </row>
    <row r="13" spans="1:35" s="19" customFormat="1" ht="12" customHeight="1">
      <c r="A13" s="17">
        <v>1997</v>
      </c>
      <c r="B13" s="18"/>
      <c r="C13" s="2">
        <f t="shared" si="0"/>
        <v>59207050</v>
      </c>
      <c r="D13" s="2">
        <v>16281465</v>
      </c>
      <c r="E13" s="2">
        <v>7197542</v>
      </c>
      <c r="F13" s="2">
        <v>100489</v>
      </c>
      <c r="G13" s="2"/>
      <c r="H13" s="2">
        <v>60000</v>
      </c>
      <c r="I13" s="2">
        <v>235583</v>
      </c>
      <c r="J13" s="2">
        <v>37257</v>
      </c>
      <c r="K13" s="2">
        <v>364755</v>
      </c>
      <c r="L13" s="2">
        <v>2974311</v>
      </c>
      <c r="M13" s="2">
        <v>26861360</v>
      </c>
      <c r="N13" s="2">
        <v>1041007</v>
      </c>
      <c r="O13" s="2">
        <v>2795520</v>
      </c>
      <c r="P13" s="2">
        <v>1257761</v>
      </c>
      <c r="Q13" s="2"/>
      <c r="S13" s="17">
        <v>1997</v>
      </c>
      <c r="T13" s="18"/>
      <c r="U13" s="4">
        <f t="shared" si="1"/>
        <v>59207.05</v>
      </c>
      <c r="V13" s="4">
        <f t="shared" si="1"/>
        <v>16281.465</v>
      </c>
      <c r="W13" s="4">
        <f t="shared" si="1"/>
        <v>7197.542</v>
      </c>
      <c r="X13" s="4">
        <f t="shared" si="1"/>
        <v>100.489</v>
      </c>
      <c r="Y13" s="4">
        <f t="shared" si="1"/>
        <v>0</v>
      </c>
      <c r="Z13" s="4">
        <f t="shared" si="1"/>
        <v>60</v>
      </c>
      <c r="AA13" s="4">
        <f t="shared" si="1"/>
        <v>235.583</v>
      </c>
      <c r="AB13" s="4">
        <f t="shared" si="1"/>
        <v>37.257</v>
      </c>
      <c r="AC13" s="4">
        <f t="shared" si="1"/>
        <v>364.755</v>
      </c>
      <c r="AD13" s="4">
        <f t="shared" si="1"/>
        <v>2974.311</v>
      </c>
      <c r="AE13" s="4">
        <f t="shared" si="1"/>
        <v>26861.36</v>
      </c>
      <c r="AF13" s="4">
        <f t="shared" si="1"/>
        <v>1041.007</v>
      </c>
      <c r="AG13" s="4">
        <f t="shared" si="1"/>
        <v>2795.52</v>
      </c>
      <c r="AH13" s="4">
        <f t="shared" si="1"/>
        <v>1257.761</v>
      </c>
      <c r="AI13" s="4">
        <f t="shared" si="1"/>
        <v>0</v>
      </c>
    </row>
    <row r="14" spans="1:35" s="19" customFormat="1" ht="12" customHeight="1">
      <c r="A14" s="17">
        <v>1996</v>
      </c>
      <c r="B14" s="18"/>
      <c r="C14" s="2">
        <f t="shared" si="0"/>
        <v>39838728</v>
      </c>
      <c r="D14" s="2"/>
      <c r="E14" s="2">
        <v>6312368</v>
      </c>
      <c r="F14" s="2">
        <v>99000</v>
      </c>
      <c r="G14" s="2"/>
      <c r="H14" s="2"/>
      <c r="I14" s="2"/>
      <c r="J14" s="2"/>
      <c r="K14" s="2"/>
      <c r="L14" s="2">
        <v>2694668</v>
      </c>
      <c r="M14" s="2">
        <v>25598093</v>
      </c>
      <c r="N14" s="2">
        <v>1078406</v>
      </c>
      <c r="O14" s="2">
        <v>2800720</v>
      </c>
      <c r="P14" s="2">
        <v>1255473</v>
      </c>
      <c r="Q14" s="2"/>
      <c r="S14" s="17">
        <v>1996</v>
      </c>
      <c r="T14" s="18"/>
      <c r="U14" s="4">
        <f t="shared" si="1"/>
        <v>39838.728</v>
      </c>
      <c r="V14" s="4">
        <f t="shared" si="1"/>
        <v>0</v>
      </c>
      <c r="W14" s="4">
        <f t="shared" si="1"/>
        <v>6312.368</v>
      </c>
      <c r="X14" s="4">
        <f t="shared" si="1"/>
        <v>99</v>
      </c>
      <c r="Y14" s="4">
        <f t="shared" si="1"/>
        <v>0</v>
      </c>
      <c r="Z14" s="4">
        <f t="shared" si="1"/>
        <v>0</v>
      </c>
      <c r="AA14" s="4">
        <f t="shared" si="1"/>
        <v>0</v>
      </c>
      <c r="AB14" s="4">
        <f t="shared" si="1"/>
        <v>0</v>
      </c>
      <c r="AC14" s="4">
        <f t="shared" si="1"/>
        <v>0</v>
      </c>
      <c r="AD14" s="4">
        <f t="shared" si="1"/>
        <v>2694.668</v>
      </c>
      <c r="AE14" s="4">
        <f t="shared" si="1"/>
        <v>25598.093</v>
      </c>
      <c r="AF14" s="4">
        <f t="shared" si="1"/>
        <v>1078.406</v>
      </c>
      <c r="AG14" s="4">
        <f t="shared" si="1"/>
        <v>2800.72</v>
      </c>
      <c r="AH14" s="4">
        <f t="shared" si="1"/>
        <v>1255.473</v>
      </c>
      <c r="AI14" s="4">
        <f t="shared" si="1"/>
        <v>0</v>
      </c>
    </row>
    <row r="15" spans="1:35" s="19" customFormat="1" ht="15" customHeight="1">
      <c r="A15" s="17">
        <v>1995</v>
      </c>
      <c r="B15" s="18"/>
      <c r="C15" s="2">
        <f t="shared" si="0"/>
        <v>63714647</v>
      </c>
      <c r="D15" s="2"/>
      <c r="E15" s="2">
        <f>1046056+5383231</f>
        <v>6429287</v>
      </c>
      <c r="F15" s="2">
        <v>216750</v>
      </c>
      <c r="G15" s="2"/>
      <c r="H15" s="2"/>
      <c r="I15" s="2"/>
      <c r="J15" s="2"/>
      <c r="K15" s="2"/>
      <c r="L15" s="2">
        <v>20335910</v>
      </c>
      <c r="M15" s="2">
        <v>33357770</v>
      </c>
      <c r="N15" s="2">
        <v>1270490</v>
      </c>
      <c r="O15" s="2">
        <v>2104440</v>
      </c>
      <c r="P15" s="2"/>
      <c r="Q15" s="2"/>
      <c r="S15" s="17">
        <v>1995</v>
      </c>
      <c r="T15" s="18"/>
      <c r="U15" s="4">
        <f t="shared" si="1"/>
        <v>63714.647</v>
      </c>
      <c r="V15" s="4">
        <f t="shared" si="1"/>
        <v>0</v>
      </c>
      <c r="W15" s="4">
        <f t="shared" si="1"/>
        <v>6429.287</v>
      </c>
      <c r="X15" s="4">
        <f t="shared" si="1"/>
        <v>216.75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20335.91</v>
      </c>
      <c r="AE15" s="4">
        <f t="shared" si="1"/>
        <v>33357.77</v>
      </c>
      <c r="AF15" s="4">
        <f t="shared" si="1"/>
        <v>1270.49</v>
      </c>
      <c r="AG15" s="4">
        <f t="shared" si="1"/>
        <v>2104.44</v>
      </c>
      <c r="AH15" s="4">
        <f t="shared" si="1"/>
        <v>0</v>
      </c>
      <c r="AI15" s="4">
        <f t="shared" si="1"/>
        <v>0</v>
      </c>
    </row>
    <row r="16" spans="1:35" s="19" customFormat="1" ht="12" customHeight="1">
      <c r="A16" s="17">
        <v>1994</v>
      </c>
      <c r="B16" s="18"/>
      <c r="C16" s="2">
        <f t="shared" si="0"/>
        <v>55741833</v>
      </c>
      <c r="D16" s="2">
        <v>11232351</v>
      </c>
      <c r="E16" s="3">
        <f>5000000</f>
        <v>5000000</v>
      </c>
      <c r="F16" s="2">
        <v>151000</v>
      </c>
      <c r="G16" s="2"/>
      <c r="H16" s="2"/>
      <c r="I16" s="2"/>
      <c r="J16" s="2"/>
      <c r="K16" s="2">
        <v>1959100</v>
      </c>
      <c r="L16" s="2">
        <v>1889057</v>
      </c>
      <c r="M16" s="2">
        <v>31998083</v>
      </c>
      <c r="N16" s="2">
        <v>1341242</v>
      </c>
      <c r="O16" s="2">
        <v>60000</v>
      </c>
      <c r="P16" s="2">
        <v>125000</v>
      </c>
      <c r="Q16" s="3">
        <v>1986000</v>
      </c>
      <c r="S16" s="17">
        <v>1994</v>
      </c>
      <c r="T16" s="18"/>
      <c r="U16" s="3">
        <f t="shared" si="1"/>
        <v>55741.833</v>
      </c>
      <c r="V16" s="3">
        <f t="shared" si="1"/>
        <v>11232.351</v>
      </c>
      <c r="W16" s="3">
        <f t="shared" si="1"/>
        <v>5000</v>
      </c>
      <c r="X16" s="3">
        <f t="shared" si="1"/>
        <v>151</v>
      </c>
      <c r="Y16" s="3">
        <f t="shared" si="1"/>
        <v>0</v>
      </c>
      <c r="Z16" s="3">
        <f t="shared" si="1"/>
        <v>0</v>
      </c>
      <c r="AA16" s="3">
        <f t="shared" si="1"/>
        <v>0</v>
      </c>
      <c r="AB16" s="3">
        <f t="shared" si="1"/>
        <v>0</v>
      </c>
      <c r="AC16" s="3">
        <f t="shared" si="1"/>
        <v>1959.1</v>
      </c>
      <c r="AD16" s="3">
        <f t="shared" si="1"/>
        <v>1889.057</v>
      </c>
      <c r="AE16" s="3">
        <f t="shared" si="1"/>
        <v>31998.083</v>
      </c>
      <c r="AF16" s="3">
        <f t="shared" si="1"/>
        <v>1341.242</v>
      </c>
      <c r="AG16" s="3">
        <f t="shared" si="1"/>
        <v>60</v>
      </c>
      <c r="AH16" s="3">
        <f t="shared" si="1"/>
        <v>125</v>
      </c>
      <c r="AI16" s="3">
        <f t="shared" si="1"/>
        <v>1986</v>
      </c>
    </row>
    <row r="17" spans="1:35" s="22" customFormat="1" ht="12" customHeight="1">
      <c r="A17" s="17">
        <v>1993</v>
      </c>
      <c r="B17" s="18"/>
      <c r="C17" s="3">
        <f aca="true" t="shared" si="2" ref="C17:C35">SUM(D17:P17)</f>
        <v>53637983</v>
      </c>
      <c r="D17" s="4">
        <v>10044432</v>
      </c>
      <c r="E17" s="4">
        <f>5200000+3228602</f>
        <v>8428602</v>
      </c>
      <c r="F17" s="4">
        <v>118487</v>
      </c>
      <c r="G17" s="4"/>
      <c r="H17" s="4"/>
      <c r="I17" s="4"/>
      <c r="J17" s="4"/>
      <c r="K17" s="4"/>
      <c r="L17" s="4">
        <v>1120906</v>
      </c>
      <c r="M17" s="4">
        <v>31998083</v>
      </c>
      <c r="N17" s="4">
        <v>1351202</v>
      </c>
      <c r="O17" s="4">
        <v>76271</v>
      </c>
      <c r="P17" s="4">
        <v>500000</v>
      </c>
      <c r="Q17" s="3"/>
      <c r="S17" s="17">
        <v>1993</v>
      </c>
      <c r="T17" s="18"/>
      <c r="U17" s="3">
        <f aca="true" t="shared" si="3" ref="U17:U35">C17/1000</f>
        <v>53637.983</v>
      </c>
      <c r="V17" s="3">
        <v>0</v>
      </c>
      <c r="W17" s="3">
        <f>E17/1000</f>
        <v>8428.602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</row>
    <row r="18" spans="1:35" s="22" customFormat="1" ht="12" customHeight="1">
      <c r="A18" s="17">
        <v>1992</v>
      </c>
      <c r="B18" s="18"/>
      <c r="C18" s="3">
        <f t="shared" si="2"/>
        <v>51798118</v>
      </c>
      <c r="D18" s="4">
        <v>11881437</v>
      </c>
      <c r="E18" s="4">
        <f>5290498+2745740</f>
        <v>8036238</v>
      </c>
      <c r="F18" s="4"/>
      <c r="G18" s="4"/>
      <c r="H18" s="4"/>
      <c r="I18" s="4"/>
      <c r="J18" s="4">
        <v>20000</v>
      </c>
      <c r="K18" s="4"/>
      <c r="L18" s="4">
        <f>827246+1700000</f>
        <v>2527246</v>
      </c>
      <c r="M18" s="4">
        <v>27369450</v>
      </c>
      <c r="N18" s="4">
        <v>1433747</v>
      </c>
      <c r="O18" s="4">
        <v>30000</v>
      </c>
      <c r="P18" s="4">
        <v>500000</v>
      </c>
      <c r="Q18" s="3"/>
      <c r="S18" s="17">
        <v>1992</v>
      </c>
      <c r="T18" s="18"/>
      <c r="U18" s="3">
        <f t="shared" si="3"/>
        <v>51798.118</v>
      </c>
      <c r="V18" s="3">
        <v>0</v>
      </c>
      <c r="W18" s="3">
        <f>E18/1000</f>
        <v>8036.238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f aca="true" t="shared" si="4" ref="AD18:AD24">L18/1000</f>
        <v>2527.246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</row>
    <row r="19" spans="1:35" ht="12" customHeight="1">
      <c r="A19" s="8">
        <v>1991</v>
      </c>
      <c r="C19" s="3">
        <f t="shared" si="2"/>
        <v>37541372</v>
      </c>
      <c r="D19" s="3">
        <v>9918031</v>
      </c>
      <c r="E19" s="3">
        <v>2196745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604849</v>
      </c>
      <c r="M19" s="3">
        <v>23371000</v>
      </c>
      <c r="N19" s="3">
        <v>1445747</v>
      </c>
      <c r="O19" s="3">
        <v>5000</v>
      </c>
      <c r="P19" s="3">
        <v>0</v>
      </c>
      <c r="S19" s="8">
        <v>1991</v>
      </c>
      <c r="T19" s="9"/>
      <c r="U19" s="3">
        <f t="shared" si="3"/>
        <v>37541.372</v>
      </c>
      <c r="V19" s="3">
        <f aca="true" t="shared" si="5" ref="V19:V35">D19/1000</f>
        <v>9918.031</v>
      </c>
      <c r="W19" s="3">
        <f>E19/1000</f>
        <v>2196.745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f t="shared" si="4"/>
        <v>604.849</v>
      </c>
      <c r="AE19" s="3">
        <f>M19/1000</f>
        <v>23371</v>
      </c>
      <c r="AF19" s="3">
        <f>N19/1000</f>
        <v>1445.747</v>
      </c>
      <c r="AG19" s="3">
        <f>O19/1000</f>
        <v>5</v>
      </c>
      <c r="AH19" s="3">
        <v>0</v>
      </c>
      <c r="AI19" s="3">
        <v>0</v>
      </c>
    </row>
    <row r="20" spans="1:35" ht="18" customHeight="1">
      <c r="A20" s="8">
        <v>1990</v>
      </c>
      <c r="C20" s="3">
        <f t="shared" si="2"/>
        <v>63884130</v>
      </c>
      <c r="D20" s="3">
        <v>31869277</v>
      </c>
      <c r="E20" s="3">
        <v>1352294</v>
      </c>
      <c r="F20" s="3">
        <v>0</v>
      </c>
      <c r="G20" s="3">
        <v>0</v>
      </c>
      <c r="H20" s="3">
        <v>0</v>
      </c>
      <c r="I20" s="3">
        <v>1800000</v>
      </c>
      <c r="J20" s="3">
        <v>0</v>
      </c>
      <c r="K20" s="3">
        <v>0</v>
      </c>
      <c r="L20" s="3">
        <v>578812</v>
      </c>
      <c r="M20" s="3">
        <v>19250000</v>
      </c>
      <c r="N20" s="3">
        <v>1433747</v>
      </c>
      <c r="O20" s="3">
        <v>0</v>
      </c>
      <c r="P20" s="3">
        <v>7600000</v>
      </c>
      <c r="S20" s="8">
        <v>1990</v>
      </c>
      <c r="T20" s="9"/>
      <c r="U20" s="3">
        <f t="shared" si="3"/>
        <v>63884.13</v>
      </c>
      <c r="V20" s="3">
        <f t="shared" si="5"/>
        <v>31869.277</v>
      </c>
      <c r="W20" s="3">
        <f>E20/1000</f>
        <v>1352.294</v>
      </c>
      <c r="X20" s="3">
        <v>0</v>
      </c>
      <c r="Y20" s="3">
        <v>0</v>
      </c>
      <c r="Z20" s="3">
        <v>0</v>
      </c>
      <c r="AA20" s="3">
        <f>I20/1000</f>
        <v>1800</v>
      </c>
      <c r="AB20" s="3">
        <v>0</v>
      </c>
      <c r="AC20" s="3">
        <v>0</v>
      </c>
      <c r="AD20" s="3">
        <f t="shared" si="4"/>
        <v>578.812</v>
      </c>
      <c r="AE20" s="3">
        <f>M20/1000</f>
        <v>19250</v>
      </c>
      <c r="AF20" s="3">
        <f>N20/1000</f>
        <v>1433.747</v>
      </c>
      <c r="AG20" s="3">
        <v>0</v>
      </c>
      <c r="AH20" s="3">
        <f aca="true" t="shared" si="6" ref="AH20:AH25">P20/1000</f>
        <v>7600</v>
      </c>
      <c r="AI20" s="3">
        <v>0</v>
      </c>
    </row>
    <row r="21" spans="1:35" ht="12" customHeight="1">
      <c r="A21" s="8">
        <v>1989</v>
      </c>
      <c r="C21" s="3">
        <f t="shared" si="2"/>
        <v>38532982</v>
      </c>
      <c r="D21" s="3">
        <v>7996750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502485</v>
      </c>
      <c r="M21" s="3">
        <v>20000000</v>
      </c>
      <c r="N21" s="3">
        <v>1433747</v>
      </c>
      <c r="O21" s="3">
        <v>0</v>
      </c>
      <c r="P21" s="3">
        <v>8600000</v>
      </c>
      <c r="S21" s="8">
        <v>1989</v>
      </c>
      <c r="T21" s="9"/>
      <c r="U21" s="3">
        <f t="shared" si="3"/>
        <v>38532.982</v>
      </c>
      <c r="V21" s="3">
        <f t="shared" si="5"/>
        <v>7996.75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f t="shared" si="4"/>
        <v>502.485</v>
      </c>
      <c r="AE21" s="3">
        <f>M21/1000</f>
        <v>20000</v>
      </c>
      <c r="AF21" s="3">
        <f>N21/1000</f>
        <v>1433.747</v>
      </c>
      <c r="AG21" s="3">
        <v>0</v>
      </c>
      <c r="AH21" s="3">
        <f t="shared" si="6"/>
        <v>8600</v>
      </c>
      <c r="AI21" s="3">
        <v>0</v>
      </c>
    </row>
    <row r="22" spans="1:35" ht="12" customHeight="1">
      <c r="A22" s="8">
        <v>1988</v>
      </c>
      <c r="C22" s="3">
        <f t="shared" si="2"/>
        <v>43632121</v>
      </c>
      <c r="D22" s="3">
        <v>16563250</v>
      </c>
      <c r="E22" s="3">
        <v>406000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462871</v>
      </c>
      <c r="M22" s="3">
        <v>14300000</v>
      </c>
      <c r="N22" s="3">
        <v>0</v>
      </c>
      <c r="O22" s="3">
        <v>0</v>
      </c>
      <c r="P22" s="3">
        <v>11900000</v>
      </c>
      <c r="S22" s="8">
        <v>1988</v>
      </c>
      <c r="T22" s="9"/>
      <c r="U22" s="3">
        <f t="shared" si="3"/>
        <v>43632.121</v>
      </c>
      <c r="V22" s="3">
        <f t="shared" si="5"/>
        <v>16563.25</v>
      </c>
      <c r="W22" s="3">
        <f>E22/1000</f>
        <v>406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f t="shared" si="4"/>
        <v>462.871</v>
      </c>
      <c r="AE22" s="3">
        <f>M22/1000</f>
        <v>14300</v>
      </c>
      <c r="AF22" s="3">
        <v>0</v>
      </c>
      <c r="AG22" s="3">
        <v>0</v>
      </c>
      <c r="AH22" s="3">
        <f t="shared" si="6"/>
        <v>11900</v>
      </c>
      <c r="AI22" s="3">
        <v>0</v>
      </c>
    </row>
    <row r="23" spans="1:35" ht="12" customHeight="1">
      <c r="A23" s="8">
        <v>1987</v>
      </c>
      <c r="C23" s="3">
        <f t="shared" si="2"/>
        <v>35442814</v>
      </c>
      <c r="D23" s="3">
        <v>16311339</v>
      </c>
      <c r="E23" s="3">
        <v>15000</v>
      </c>
      <c r="F23" s="3">
        <v>7055400</v>
      </c>
      <c r="G23" s="3">
        <v>43026</v>
      </c>
      <c r="H23" s="3">
        <v>0</v>
      </c>
      <c r="I23" s="3">
        <v>0</v>
      </c>
      <c r="J23" s="3">
        <v>0</v>
      </c>
      <c r="K23" s="3">
        <v>0</v>
      </c>
      <c r="L23" s="3">
        <v>477049</v>
      </c>
      <c r="M23" s="3">
        <v>6541000</v>
      </c>
      <c r="N23" s="3">
        <v>0</v>
      </c>
      <c r="O23" s="3">
        <v>0</v>
      </c>
      <c r="P23" s="3">
        <v>5000000</v>
      </c>
      <c r="S23" s="8">
        <v>1987</v>
      </c>
      <c r="T23" s="9"/>
      <c r="U23" s="3">
        <f t="shared" si="3"/>
        <v>35442.814</v>
      </c>
      <c r="V23" s="3">
        <f t="shared" si="5"/>
        <v>16311.339</v>
      </c>
      <c r="W23" s="3">
        <f>E23/1000</f>
        <v>15</v>
      </c>
      <c r="X23" s="3">
        <f>F23/1000</f>
        <v>7055.4</v>
      </c>
      <c r="Y23" s="3">
        <f>G23/1000</f>
        <v>43.026</v>
      </c>
      <c r="Z23" s="3">
        <v>0</v>
      </c>
      <c r="AA23" s="3">
        <v>0</v>
      </c>
      <c r="AB23" s="3">
        <v>0</v>
      </c>
      <c r="AC23" s="3">
        <v>0</v>
      </c>
      <c r="AD23" s="3">
        <f t="shared" si="4"/>
        <v>477.049</v>
      </c>
      <c r="AE23" s="3">
        <f>M23/1000</f>
        <v>6541</v>
      </c>
      <c r="AF23" s="3">
        <v>0</v>
      </c>
      <c r="AG23" s="3">
        <v>0</v>
      </c>
      <c r="AH23" s="3">
        <f t="shared" si="6"/>
        <v>5000</v>
      </c>
      <c r="AI23" s="3">
        <v>0</v>
      </c>
    </row>
    <row r="24" spans="1:35" ht="12" customHeight="1">
      <c r="A24" s="8">
        <v>1986</v>
      </c>
      <c r="C24" s="3">
        <f t="shared" si="2"/>
        <v>43673998</v>
      </c>
      <c r="D24" s="3">
        <v>18249149</v>
      </c>
      <c r="E24" s="3">
        <v>38700</v>
      </c>
      <c r="F24" s="3">
        <v>4502400</v>
      </c>
      <c r="G24" s="3">
        <v>57600</v>
      </c>
      <c r="H24" s="3">
        <v>45000</v>
      </c>
      <c r="I24" s="3">
        <v>0</v>
      </c>
      <c r="J24" s="3">
        <v>0</v>
      </c>
      <c r="K24" s="3">
        <v>0</v>
      </c>
      <c r="L24" s="3">
        <v>1174149</v>
      </c>
      <c r="M24" s="3">
        <v>10000000</v>
      </c>
      <c r="N24" s="3">
        <v>7000</v>
      </c>
      <c r="O24" s="3">
        <v>0</v>
      </c>
      <c r="P24" s="3">
        <v>9600000</v>
      </c>
      <c r="S24" s="8">
        <v>1986</v>
      </c>
      <c r="T24" s="9"/>
      <c r="U24" s="3">
        <f t="shared" si="3"/>
        <v>43673.998</v>
      </c>
      <c r="V24" s="3">
        <f t="shared" si="5"/>
        <v>18249.149</v>
      </c>
      <c r="W24" s="3">
        <f>E24/1000</f>
        <v>38.7</v>
      </c>
      <c r="X24" s="3">
        <f>F24/1000</f>
        <v>4502.4</v>
      </c>
      <c r="Y24" s="3">
        <f>G24/1000</f>
        <v>57.6</v>
      </c>
      <c r="Z24" s="3">
        <f>H24/1000</f>
        <v>45</v>
      </c>
      <c r="AA24" s="3">
        <v>0</v>
      </c>
      <c r="AB24" s="3">
        <v>0</v>
      </c>
      <c r="AC24" s="3">
        <v>0</v>
      </c>
      <c r="AD24" s="3">
        <f t="shared" si="4"/>
        <v>1174.149</v>
      </c>
      <c r="AE24" s="3">
        <f>M24/1000</f>
        <v>10000</v>
      </c>
      <c r="AF24" s="3">
        <f>N24/1000</f>
        <v>7</v>
      </c>
      <c r="AG24" s="3">
        <v>0</v>
      </c>
      <c r="AH24" s="3">
        <f t="shared" si="6"/>
        <v>9600</v>
      </c>
      <c r="AI24" s="3">
        <v>0</v>
      </c>
    </row>
    <row r="25" spans="1:35" ht="18" customHeight="1">
      <c r="A25" s="8">
        <v>1985</v>
      </c>
      <c r="C25" s="2">
        <f t="shared" si="2"/>
        <v>17992971</v>
      </c>
      <c r="D25" s="2">
        <v>11050000</v>
      </c>
      <c r="E25" s="2">
        <v>2520501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v>0</v>
      </c>
      <c r="N25" s="3">
        <v>322470</v>
      </c>
      <c r="O25" s="3">
        <v>0</v>
      </c>
      <c r="P25" s="3">
        <v>4100000</v>
      </c>
      <c r="S25" s="8">
        <v>1985</v>
      </c>
      <c r="T25" s="9"/>
      <c r="U25" s="3">
        <f t="shared" si="3"/>
        <v>17992.971</v>
      </c>
      <c r="V25" s="3">
        <f t="shared" si="5"/>
        <v>11050</v>
      </c>
      <c r="W25" s="3">
        <f>E25/1000</f>
        <v>2520.501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f>N25/1000</f>
        <v>322.47</v>
      </c>
      <c r="AG25" s="3">
        <v>0</v>
      </c>
      <c r="AH25" s="3">
        <f t="shared" si="6"/>
        <v>4100</v>
      </c>
      <c r="AI25" s="3">
        <v>0</v>
      </c>
    </row>
    <row r="26" spans="1:35" ht="10.5" customHeight="1">
      <c r="A26" s="8">
        <v>1984</v>
      </c>
      <c r="C26" s="2">
        <f t="shared" si="2"/>
        <v>8000000</v>
      </c>
      <c r="D26" s="2">
        <v>8000000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v>0</v>
      </c>
      <c r="N26" s="3">
        <v>0</v>
      </c>
      <c r="O26" s="3">
        <v>0</v>
      </c>
      <c r="P26" s="3">
        <v>0</v>
      </c>
      <c r="S26" s="8">
        <v>1984</v>
      </c>
      <c r="T26" s="9"/>
      <c r="U26" s="3">
        <f t="shared" si="3"/>
        <v>8000</v>
      </c>
      <c r="V26" s="3">
        <f t="shared" si="5"/>
        <v>8000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</row>
    <row r="27" spans="1:35" ht="12.75">
      <c r="A27" s="8">
        <v>1983</v>
      </c>
      <c r="C27" s="2">
        <f t="shared" si="2"/>
        <v>33700000</v>
      </c>
      <c r="D27" s="2">
        <v>33700000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v>0</v>
      </c>
      <c r="N27" s="3">
        <v>0</v>
      </c>
      <c r="O27" s="3">
        <v>0</v>
      </c>
      <c r="P27" s="3">
        <v>0</v>
      </c>
      <c r="S27" s="8">
        <v>1983</v>
      </c>
      <c r="T27" s="9"/>
      <c r="U27" s="3">
        <f t="shared" si="3"/>
        <v>33700</v>
      </c>
      <c r="V27" s="3">
        <f t="shared" si="5"/>
        <v>33700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</row>
    <row r="28" spans="1:35" ht="12.75">
      <c r="A28" s="8">
        <v>1982</v>
      </c>
      <c r="C28" s="2">
        <f t="shared" si="2"/>
        <v>8000000</v>
      </c>
      <c r="D28" s="2">
        <v>8000000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v>0</v>
      </c>
      <c r="N28" s="3">
        <v>0</v>
      </c>
      <c r="O28" s="3">
        <v>0</v>
      </c>
      <c r="P28" s="3">
        <v>0</v>
      </c>
      <c r="S28" s="8">
        <v>1982</v>
      </c>
      <c r="T28" s="9"/>
      <c r="U28" s="3">
        <f t="shared" si="3"/>
        <v>8000</v>
      </c>
      <c r="V28" s="3">
        <f t="shared" si="5"/>
        <v>8000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</row>
    <row r="29" spans="1:35" ht="12.75">
      <c r="A29" s="8">
        <v>1981</v>
      </c>
      <c r="C29" s="2">
        <f t="shared" si="2"/>
        <v>8000000</v>
      </c>
      <c r="D29" s="2">
        <v>8000000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v>0</v>
      </c>
      <c r="N29" s="3">
        <v>0</v>
      </c>
      <c r="O29" s="3">
        <v>0</v>
      </c>
      <c r="P29" s="3">
        <v>0</v>
      </c>
      <c r="S29" s="8">
        <v>1981</v>
      </c>
      <c r="T29" s="9"/>
      <c r="U29" s="3">
        <f t="shared" si="3"/>
        <v>8000</v>
      </c>
      <c r="V29" s="3">
        <f t="shared" si="5"/>
        <v>8000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</row>
    <row r="30" spans="1:35" ht="18" customHeight="1">
      <c r="A30" s="8">
        <v>1980</v>
      </c>
      <c r="C30" s="2">
        <f t="shared" si="2"/>
        <v>12507706</v>
      </c>
      <c r="D30" s="2">
        <v>11807725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699981</v>
      </c>
      <c r="M30" s="3">
        <v>0</v>
      </c>
      <c r="N30" s="3">
        <v>0</v>
      </c>
      <c r="O30" s="3">
        <v>0</v>
      </c>
      <c r="P30" s="3">
        <v>0</v>
      </c>
      <c r="S30" s="8">
        <v>1980</v>
      </c>
      <c r="T30" s="9"/>
      <c r="U30" s="3">
        <f t="shared" si="3"/>
        <v>12507.706</v>
      </c>
      <c r="V30" s="3">
        <f t="shared" si="5"/>
        <v>11807.725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f aca="true" t="shared" si="7" ref="AD30:AD35">L30/1000</f>
        <v>699.981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</row>
    <row r="31" spans="1:35" ht="10.5" customHeight="1">
      <c r="A31" s="8">
        <v>1979</v>
      </c>
      <c r="C31" s="2">
        <f t="shared" si="2"/>
        <v>12488236</v>
      </c>
      <c r="D31" s="2">
        <v>11827168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651068</v>
      </c>
      <c r="M31" s="3">
        <v>0</v>
      </c>
      <c r="N31" s="3">
        <v>0</v>
      </c>
      <c r="O31" s="3">
        <v>0</v>
      </c>
      <c r="P31" s="3">
        <v>10000</v>
      </c>
      <c r="S31" s="8">
        <v>1979</v>
      </c>
      <c r="T31" s="9"/>
      <c r="U31" s="3">
        <f t="shared" si="3"/>
        <v>12488.236</v>
      </c>
      <c r="V31" s="3">
        <f t="shared" si="5"/>
        <v>11827.168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f t="shared" si="7"/>
        <v>651.068</v>
      </c>
      <c r="AE31" s="3">
        <v>0</v>
      </c>
      <c r="AF31" s="3">
        <v>0</v>
      </c>
      <c r="AG31" s="3">
        <v>0</v>
      </c>
      <c r="AH31" s="3">
        <f>P31/1000</f>
        <v>10</v>
      </c>
      <c r="AI31" s="3">
        <v>0</v>
      </c>
    </row>
    <row r="32" spans="1:35" ht="12.75">
      <c r="A32" s="8">
        <v>1978</v>
      </c>
      <c r="C32" s="2">
        <f t="shared" si="2"/>
        <v>12349258</v>
      </c>
      <c r="D32" s="2">
        <v>11324877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991381</v>
      </c>
      <c r="M32" s="3">
        <v>0</v>
      </c>
      <c r="N32" s="3">
        <v>0</v>
      </c>
      <c r="O32" s="3">
        <v>0</v>
      </c>
      <c r="P32" s="3">
        <v>33000</v>
      </c>
      <c r="S32" s="8">
        <v>1978</v>
      </c>
      <c r="T32" s="9"/>
      <c r="U32" s="3">
        <f t="shared" si="3"/>
        <v>12349.258</v>
      </c>
      <c r="V32" s="3">
        <f t="shared" si="5"/>
        <v>11324.877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f t="shared" si="7"/>
        <v>991.381</v>
      </c>
      <c r="AE32" s="3">
        <v>0</v>
      </c>
      <c r="AF32" s="3">
        <v>0</v>
      </c>
      <c r="AG32" s="3">
        <v>0</v>
      </c>
      <c r="AH32" s="3">
        <f>P32/1000</f>
        <v>33</v>
      </c>
      <c r="AI32" s="3">
        <v>0</v>
      </c>
    </row>
    <row r="33" spans="1:35" ht="12.75">
      <c r="A33" s="8">
        <v>1977</v>
      </c>
      <c r="C33" s="2">
        <f t="shared" si="2"/>
        <v>10616959</v>
      </c>
      <c r="D33" s="2">
        <v>9795420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816139</v>
      </c>
      <c r="M33" s="3">
        <v>0</v>
      </c>
      <c r="N33" s="3">
        <v>0</v>
      </c>
      <c r="O33" s="3">
        <v>0</v>
      </c>
      <c r="P33" s="3">
        <v>5400</v>
      </c>
      <c r="S33" s="8">
        <v>1977</v>
      </c>
      <c r="T33" s="9"/>
      <c r="U33" s="3">
        <f t="shared" si="3"/>
        <v>10616.959</v>
      </c>
      <c r="V33" s="3">
        <f t="shared" si="5"/>
        <v>9795.42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f t="shared" si="7"/>
        <v>816.139</v>
      </c>
      <c r="AE33" s="3">
        <v>0</v>
      </c>
      <c r="AF33" s="3">
        <v>0</v>
      </c>
      <c r="AG33" s="3">
        <v>0</v>
      </c>
      <c r="AH33" s="3">
        <f>P33/1000</f>
        <v>5.4</v>
      </c>
      <c r="AI33" s="3">
        <v>0</v>
      </c>
    </row>
    <row r="34" spans="1:35" ht="12.75">
      <c r="A34" s="8">
        <v>1976</v>
      </c>
      <c r="C34" s="3">
        <f t="shared" si="2"/>
        <v>9650901</v>
      </c>
      <c r="D34" s="2">
        <v>9024417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2">
        <v>626484</v>
      </c>
      <c r="M34" s="3">
        <v>0</v>
      </c>
      <c r="N34" s="3">
        <v>0</v>
      </c>
      <c r="O34" s="3">
        <v>0</v>
      </c>
      <c r="P34" s="3">
        <v>0</v>
      </c>
      <c r="S34" s="8">
        <v>1976</v>
      </c>
      <c r="T34" s="9"/>
      <c r="U34" s="3">
        <f t="shared" si="3"/>
        <v>9650.901</v>
      </c>
      <c r="V34" s="3">
        <f t="shared" si="5"/>
        <v>9024.417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f t="shared" si="7"/>
        <v>626.484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</row>
    <row r="35" spans="1:35" ht="18" customHeight="1">
      <c r="A35" s="8">
        <v>1975</v>
      </c>
      <c r="C35" s="2">
        <f t="shared" si="2"/>
        <v>8782556</v>
      </c>
      <c r="D35" s="2">
        <v>8019110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763446</v>
      </c>
      <c r="M35" s="3">
        <v>0</v>
      </c>
      <c r="N35" s="3">
        <v>0</v>
      </c>
      <c r="O35" s="3">
        <v>0</v>
      </c>
      <c r="P35" s="3">
        <v>0</v>
      </c>
      <c r="S35" s="8">
        <v>1975</v>
      </c>
      <c r="T35" s="9"/>
      <c r="U35" s="3">
        <f t="shared" si="3"/>
        <v>8782.556</v>
      </c>
      <c r="V35" s="3">
        <f t="shared" si="5"/>
        <v>8019.11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f t="shared" si="7"/>
        <v>763.446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</row>
    <row r="36" spans="1:35" ht="12.75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S36" s="23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21" ht="18" customHeight="1">
      <c r="A37" s="8" t="s">
        <v>19</v>
      </c>
      <c r="B37" s="9" t="s">
        <v>20</v>
      </c>
      <c r="C37" s="6" t="s">
        <v>21</v>
      </c>
      <c r="S37" s="8" t="s">
        <v>19</v>
      </c>
      <c r="T37" s="9" t="s">
        <v>20</v>
      </c>
      <c r="U37" s="6" t="s">
        <v>21</v>
      </c>
    </row>
    <row r="38" spans="2:21" ht="12" customHeight="1">
      <c r="B38" s="9" t="s">
        <v>20</v>
      </c>
      <c r="C38" s="6" t="s">
        <v>22</v>
      </c>
      <c r="S38" s="8"/>
      <c r="T38" s="9" t="s">
        <v>20</v>
      </c>
      <c r="U38" s="6" t="s">
        <v>22</v>
      </c>
    </row>
    <row r="39" spans="2:21" ht="12" customHeight="1">
      <c r="B39" s="9" t="s">
        <v>20</v>
      </c>
      <c r="C39" s="6" t="s">
        <v>23</v>
      </c>
      <c r="S39" s="8"/>
      <c r="T39" s="9" t="s">
        <v>20</v>
      </c>
      <c r="U39" s="6" t="s">
        <v>23</v>
      </c>
    </row>
    <row r="40" spans="1:21" ht="18" customHeight="1">
      <c r="A40" s="8" t="s">
        <v>24</v>
      </c>
      <c r="B40" s="9" t="s">
        <v>20</v>
      </c>
      <c r="C40" s="6" t="s">
        <v>25</v>
      </c>
      <c r="S40" s="8" t="s">
        <v>24</v>
      </c>
      <c r="T40" s="9" t="s">
        <v>20</v>
      </c>
      <c r="U40" s="6" t="s">
        <v>26</v>
      </c>
    </row>
    <row r="41" spans="3:21" ht="12.75">
      <c r="C41" s="26"/>
      <c r="U41" s="6" t="s">
        <v>27</v>
      </c>
    </row>
    <row r="42" spans="3:4" ht="12.75">
      <c r="C42" s="6" t="s">
        <v>28</v>
      </c>
      <c r="D42" s="6" t="s">
        <v>29</v>
      </c>
    </row>
    <row r="43" spans="3:4" ht="12.75">
      <c r="C43" s="6" t="s">
        <v>30</v>
      </c>
      <c r="D43" s="6" t="s">
        <v>31</v>
      </c>
    </row>
    <row r="44" spans="3:4" ht="12.75">
      <c r="C44" s="6" t="s">
        <v>32</v>
      </c>
      <c r="D44" s="6" t="s">
        <v>33</v>
      </c>
    </row>
    <row r="46" spans="1:4" ht="12.75">
      <c r="A46" s="6"/>
      <c r="B46" s="6"/>
      <c r="C46" s="6" t="s">
        <v>34</v>
      </c>
      <c r="D46" s="6" t="s">
        <v>35</v>
      </c>
    </row>
    <row r="47" spans="1:4" ht="12.75">
      <c r="A47" s="6"/>
      <c r="B47" s="6"/>
      <c r="C47" s="6" t="s">
        <v>36</v>
      </c>
      <c r="D47" s="6" t="s">
        <v>37</v>
      </c>
    </row>
    <row r="48" spans="3:4" ht="12.75">
      <c r="C48" s="6" t="s">
        <v>38</v>
      </c>
      <c r="D48" s="6" t="s">
        <v>39</v>
      </c>
    </row>
    <row r="66" spans="19:20" ht="10.5" customHeight="1">
      <c r="S66" s="8"/>
      <c r="T66" s="9"/>
    </row>
    <row r="67" spans="19:20" ht="10.5" customHeight="1">
      <c r="S67" s="8"/>
      <c r="T67" s="9"/>
    </row>
    <row r="68" spans="19:20" ht="10.5" customHeight="1">
      <c r="S68" s="8"/>
      <c r="T68" s="9"/>
    </row>
    <row r="69" spans="19:20" ht="10.5" customHeight="1">
      <c r="S69" s="8"/>
      <c r="T69" s="9"/>
    </row>
    <row r="70" ht="18" customHeight="1"/>
    <row r="71" ht="18" customHeight="1"/>
  </sheetData>
  <sheetProtection/>
  <printOptions/>
  <pageMargins left="1" right="1" top="0.984251969" bottom="0.984251969" header="0.4921259845" footer="0.4921259845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2010-06-23T02:24:46Z</dcterms:created>
  <dcterms:modified xsi:type="dcterms:W3CDTF">2010-07-09T14:15:51Z</dcterms:modified>
  <cp:category/>
  <cp:version/>
  <cp:contentType/>
  <cp:contentStatus/>
</cp:coreProperties>
</file>